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embeddings/oleObject3.bin" ContentType="application/vnd.openxmlformats-officedocument.oleObject"/>
  <Override PartName="/xl/drawings/drawing3.xml" ContentType="application/vnd.openxmlformats-officedocument.drawing+xml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drawings/drawing4.xml" ContentType="application/vnd.openxmlformats-officedocument.drawing+xml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drawings/drawing5.xml" ContentType="application/vnd.openxmlformats-officedocument.drawing+xml"/>
  <Override PartName="/xl/embeddings/oleObject10.bin" ContentType="application/vnd.openxmlformats-officedocument.oleObject"/>
  <Override PartName="/xl/drawings/drawing6.xml" ContentType="application/vnd.openxmlformats-officedocument.drawing+xml"/>
  <Override PartName="/xl/embeddings/oleObject11.bin" ContentType="application/vnd.openxmlformats-officedocument.oleObject"/>
  <Override PartName="/xl/drawings/drawing7.xml" ContentType="application/vnd.openxmlformats-officedocument.drawing+xml"/>
  <Override PartName="/xl/embeddings/oleObject1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blackford\Desktop\"/>
    </mc:Choice>
  </mc:AlternateContent>
  <bookViews>
    <workbookView xWindow="0" yWindow="0" windowWidth="12696" windowHeight="6276" tabRatio="761"/>
  </bookViews>
  <sheets>
    <sheet name="Summary" sheetId="1" r:id="rId1"/>
    <sheet name="June 11 Plane Tickets" sheetId="2" r:id="rId2"/>
    <sheet name="June 11 Bergen AirBnB" sheetId="3" r:id="rId3"/>
    <sheet name="June 14 Flam Fjord" sheetId="4" r:id="rId4"/>
    <sheet name="June 16 travel" sheetId="5" r:id="rId5"/>
    <sheet name="June 16 Hotel" sheetId="6" r:id="rId6"/>
    <sheet name="June 18 Kil" sheetId="7" r:id="rId7"/>
    <sheet name="June 23 Oslo" sheetId="8" r:id="rId8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3" i="2" l="1"/>
  <c r="D8" i="1" l="1"/>
  <c r="C6" i="7"/>
  <c r="C9" i="7" s="1"/>
  <c r="D10" i="3" l="1"/>
  <c r="D13" i="3" s="1"/>
  <c r="D4" i="1" s="1"/>
  <c r="D9" i="1" l="1"/>
  <c r="D7" i="1"/>
  <c r="D6" i="1"/>
  <c r="C23" i="5"/>
  <c r="D5" i="1"/>
  <c r="C48" i="4"/>
  <c r="C12" i="2"/>
  <c r="C11" i="2"/>
  <c r="C6" i="2"/>
  <c r="C7" i="8"/>
  <c r="C8" i="6"/>
  <c r="C4" i="6"/>
  <c r="C5" i="6"/>
  <c r="C20" i="5"/>
  <c r="C9" i="5"/>
  <c r="C11" i="5"/>
  <c r="C43" i="4"/>
  <c r="C45" i="4" s="1"/>
  <c r="C19" i="4"/>
  <c r="C21" i="4" s="1"/>
  <c r="C32" i="4"/>
  <c r="C34" i="4" s="1"/>
  <c r="C10" i="4"/>
  <c r="C8" i="4"/>
  <c r="C14" i="2" l="1"/>
  <c r="C15" i="2" s="1"/>
  <c r="C18" i="2" s="1"/>
  <c r="D3" i="1" l="1"/>
  <c r="D12" i="1" s="1"/>
  <c r="C20" i="2"/>
</calcChain>
</file>

<file path=xl/sharedStrings.xml><?xml version="1.0" encoding="utf-8"?>
<sst xmlns="http://schemas.openxmlformats.org/spreadsheetml/2006/main" count="125" uniqueCount="80">
  <si>
    <t># people</t>
  </si>
  <si>
    <t>Total:</t>
  </si>
  <si>
    <t>.</t>
  </si>
  <si>
    <t>Bergen AirBnB</t>
  </si>
  <si>
    <t>U17TMLD9</t>
  </si>
  <si>
    <t>NSB train</t>
  </si>
  <si>
    <t>3 adults</t>
  </si>
  <si>
    <t>4 children</t>
  </si>
  <si>
    <t>1 senior</t>
  </si>
  <si>
    <t>Bergen-&gt;Myrdal</t>
  </si>
  <si>
    <t>exchange rate</t>
  </si>
  <si>
    <t>Total US $</t>
  </si>
  <si>
    <t>Total NOK</t>
  </si>
  <si>
    <t>LustraBaatane</t>
  </si>
  <si>
    <t>Fjord Cruise</t>
  </si>
  <si>
    <t>Flam-&gt;Gudvangsen</t>
  </si>
  <si>
    <t>6 adults</t>
  </si>
  <si>
    <t>2 children</t>
  </si>
  <si>
    <t>Myrdal-&gt;Flam</t>
  </si>
  <si>
    <t>10:58-11:55</t>
  </si>
  <si>
    <t>13:30-15:15</t>
  </si>
  <si>
    <t>8:39-10:51</t>
  </si>
  <si>
    <t>17:40-18:55</t>
  </si>
  <si>
    <t>Voss-&gt;Bergen</t>
  </si>
  <si>
    <t>QGYXZ86Q</t>
  </si>
  <si>
    <t>ZZQBY8HD</t>
  </si>
  <si>
    <t>Bergen-&gt;Oslo</t>
  </si>
  <si>
    <t>7:57-14:45</t>
  </si>
  <si>
    <t>8 Komfort</t>
  </si>
  <si>
    <t>FlixBus</t>
  </si>
  <si>
    <t>4:25-7:30</t>
  </si>
  <si>
    <t>tickets</t>
  </si>
  <si>
    <t>seats</t>
  </si>
  <si>
    <t>Elite Hotels</t>
  </si>
  <si>
    <t>Room 1</t>
  </si>
  <si>
    <t>Room 2</t>
  </si>
  <si>
    <t>Total US$</t>
  </si>
  <si>
    <t>Total SEK</t>
  </si>
  <si>
    <t>06A3JP</t>
  </si>
  <si>
    <t>MG 12-1 Mandalls</t>
  </si>
  <si>
    <t>Oslo AirBnB</t>
  </si>
  <si>
    <t>6/23-626</t>
  </si>
  <si>
    <r>
      <t xml:space="preserve">AA </t>
    </r>
    <r>
      <rPr>
        <b/>
        <sz val="11"/>
        <color theme="1"/>
        <rFont val="Calibri"/>
        <family val="2"/>
        <scheme val="minor"/>
      </rPr>
      <t>IDDFBI</t>
    </r>
  </si>
  <si>
    <t>Mel Titone</t>
  </si>
  <si>
    <t>M Blackford</t>
  </si>
  <si>
    <r>
      <t xml:space="preserve">AA </t>
    </r>
    <r>
      <rPr>
        <b/>
        <sz val="11"/>
        <color theme="1"/>
        <rFont val="Calibri"/>
        <family val="2"/>
        <scheme val="minor"/>
      </rPr>
      <t>LONZPG</t>
    </r>
  </si>
  <si>
    <t>Neva</t>
  </si>
  <si>
    <t>David</t>
  </si>
  <si>
    <t>Michelle</t>
  </si>
  <si>
    <t>Cora</t>
  </si>
  <si>
    <t>Cost/person</t>
  </si>
  <si>
    <t>Plane Tickets</t>
  </si>
  <si>
    <t>Description</t>
  </si>
  <si>
    <t xml:space="preserve">Tab </t>
  </si>
  <si>
    <t>June 11 Plane Tickets</t>
  </si>
  <si>
    <t>Total</t>
  </si>
  <si>
    <t>June 11 Bergen AirBnB</t>
  </si>
  <si>
    <t>Flam Fjord Tour</t>
  </si>
  <si>
    <t>June 14 Flam Fjord</t>
  </si>
  <si>
    <t>TOTALS:</t>
  </si>
  <si>
    <t>Oslo -&gt; Karlstad</t>
  </si>
  <si>
    <t>June 16 Travel</t>
  </si>
  <si>
    <t>Totals:</t>
  </si>
  <si>
    <t>Karlstad Hotel</t>
  </si>
  <si>
    <t>June 16 Hotel</t>
  </si>
  <si>
    <t>June 18 Kil</t>
  </si>
  <si>
    <t>Kil AirBnB</t>
  </si>
  <si>
    <t>June 23 Oslo</t>
  </si>
  <si>
    <t>Chicago Parking</t>
  </si>
  <si>
    <r>
      <rPr>
        <b/>
        <sz val="10"/>
        <color theme="1"/>
        <rFont val="Calibri"/>
        <family val="2"/>
        <scheme val="minor"/>
      </rPr>
      <t>Total</t>
    </r>
    <r>
      <rPr>
        <sz val="10"/>
        <color theme="1"/>
        <rFont val="Calibri"/>
        <family val="2"/>
        <scheme val="minor"/>
      </rPr>
      <t xml:space="preserve"> (not including food and incidentals) …</t>
    </r>
  </si>
  <si>
    <t>Cost per night</t>
  </si>
  <si>
    <t># nights</t>
  </si>
  <si>
    <t>cleaning Fee</t>
  </si>
  <si>
    <t>Service Fee</t>
  </si>
  <si>
    <t>6/11-6/16</t>
  </si>
  <si>
    <t>RC383RASAZ</t>
  </si>
  <si>
    <t>6/16-6/23</t>
  </si>
  <si>
    <t>HMW5CZ2J82</t>
  </si>
  <si>
    <t>Bret</t>
  </si>
  <si>
    <t>Rental Van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</si>
</sst>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9"/>
      <color rgb="FF6F6F6F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1">
    <xf numFmtId="0" fontId="0" fillId="0" borderId="0" xfId="0"/>
    <xf numFmtId="0" fontId="0" fillId="0" borderId="0" xfId="0" applyAlignment="1">
      <alignment horizontal="right"/>
    </xf>
    <xf numFmtId="0" fontId="3" fillId="0" borderId="0" xfId="0" applyFont="1"/>
    <xf numFmtId="0" fontId="4" fillId="0" borderId="0" xfId="0" applyFont="1"/>
    <xf numFmtId="0" fontId="5" fillId="0" borderId="0" xfId="0" applyFont="1"/>
    <xf numFmtId="8" fontId="0" fillId="0" borderId="0" xfId="0" applyNumberFormat="1"/>
    <xf numFmtId="0" fontId="0" fillId="0" borderId="1" xfId="0" applyBorder="1"/>
    <xf numFmtId="8" fontId="2" fillId="0" borderId="0" xfId="0" applyNumberFormat="1" applyFont="1"/>
    <xf numFmtId="0" fontId="2" fillId="0" borderId="0" xfId="0" applyFont="1"/>
    <xf numFmtId="8" fontId="0" fillId="0" borderId="1" xfId="0" applyNumberFormat="1" applyBorder="1"/>
    <xf numFmtId="0" fontId="0" fillId="2" borderId="0" xfId="0" applyFill="1"/>
    <xf numFmtId="43" fontId="0" fillId="0" borderId="1" xfId="1" applyFont="1" applyFill="1" applyBorder="1"/>
    <xf numFmtId="20" fontId="0" fillId="0" borderId="0" xfId="0" applyNumberFormat="1"/>
    <xf numFmtId="164" fontId="0" fillId="0" borderId="0" xfId="2" applyNumberFormat="1" applyFont="1"/>
    <xf numFmtId="164" fontId="0" fillId="0" borderId="1" xfId="2" applyNumberFormat="1" applyFont="1" applyBorder="1"/>
    <xf numFmtId="44" fontId="7" fillId="0" borderId="0" xfId="2" applyFont="1"/>
    <xf numFmtId="8" fontId="8" fillId="0" borderId="0" xfId="0" applyNumberFormat="1" applyFont="1"/>
    <xf numFmtId="44" fontId="0" fillId="0" borderId="0" xfId="2" applyNumberFormat="1" applyFont="1"/>
    <xf numFmtId="44" fontId="0" fillId="0" borderId="1" xfId="2" applyNumberFormat="1" applyFont="1" applyBorder="1"/>
    <xf numFmtId="15" fontId="0" fillId="3" borderId="1" xfId="0" applyNumberFormat="1" applyFill="1" applyBorder="1"/>
    <xf numFmtId="0" fontId="0" fillId="3" borderId="1" xfId="0" applyFill="1" applyBorder="1"/>
    <xf numFmtId="0" fontId="0" fillId="3" borderId="1" xfId="0" applyFill="1" applyBorder="1" applyAlignment="1">
      <alignment horizontal="right"/>
    </xf>
    <xf numFmtId="8" fontId="0" fillId="0" borderId="0" xfId="0" applyNumberFormat="1" applyFont="1"/>
    <xf numFmtId="0" fontId="0" fillId="0" borderId="0" xfId="0" applyAlignment="1">
      <alignment horizontal="left"/>
    </xf>
    <xf numFmtId="0" fontId="9" fillId="0" borderId="0" xfId="0" applyFont="1"/>
    <xf numFmtId="0" fontId="2" fillId="4" borderId="0" xfId="0" applyFont="1" applyFill="1" applyAlignment="1">
      <alignment horizontal="right"/>
    </xf>
    <xf numFmtId="44" fontId="2" fillId="4" borderId="0" xfId="0" applyNumberFormat="1" applyFont="1" applyFill="1"/>
    <xf numFmtId="8" fontId="2" fillId="4" borderId="0" xfId="0" applyNumberFormat="1" applyFont="1" applyFill="1"/>
    <xf numFmtId="0" fontId="0" fillId="4" borderId="0" xfId="0" applyFill="1" applyAlignment="1">
      <alignment horizontal="right"/>
    </xf>
    <xf numFmtId="8" fontId="2" fillId="4" borderId="3" xfId="0" applyNumberFormat="1" applyFont="1" applyFill="1" applyBorder="1"/>
    <xf numFmtId="0" fontId="5" fillId="0" borderId="2" xfId="0" applyFont="1" applyBorder="1" applyAlignment="1">
      <alignment horizontal="right"/>
    </xf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emf"/><Relationship Id="rId4" Type="http://schemas.openxmlformats.org/officeDocument/2006/relationships/image" Target="../media/image7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0</xdr:rowOff>
        </xdr:from>
        <xdr:to>
          <xdr:col>5</xdr:col>
          <xdr:colOff>304800</xdr:colOff>
          <xdr:row>12</xdr:row>
          <xdr:rowOff>137160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5</xdr:row>
          <xdr:rowOff>137160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304800</xdr:colOff>
          <xdr:row>4</xdr:row>
          <xdr:rowOff>137160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5</xdr:col>
          <xdr:colOff>304800</xdr:colOff>
          <xdr:row>6</xdr:row>
          <xdr:rowOff>137160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5</xdr:col>
          <xdr:colOff>304800</xdr:colOff>
          <xdr:row>15</xdr:row>
          <xdr:rowOff>137160</xdr:rowOff>
        </xdr:to>
        <xdr:sp macro="" textlink="">
          <xdr:nvSpPr>
            <xdr:cNvPr id="4098" name="Object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5</xdr:col>
          <xdr:colOff>304800</xdr:colOff>
          <xdr:row>28</xdr:row>
          <xdr:rowOff>137160</xdr:rowOff>
        </xdr:to>
        <xdr:sp macro="" textlink="">
          <xdr:nvSpPr>
            <xdr:cNvPr id="4099" name="Object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36</xdr:row>
          <xdr:rowOff>0</xdr:rowOff>
        </xdr:from>
        <xdr:to>
          <xdr:col>5</xdr:col>
          <xdr:colOff>304800</xdr:colOff>
          <xdr:row>39</xdr:row>
          <xdr:rowOff>137160</xdr:rowOff>
        </xdr:to>
        <xdr:sp macro="" textlink="">
          <xdr:nvSpPr>
            <xdr:cNvPr id="4100" name="Object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5</xdr:row>
          <xdr:rowOff>137160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0</xdr:rowOff>
        </xdr:from>
        <xdr:to>
          <xdr:col>5</xdr:col>
          <xdr:colOff>304800</xdr:colOff>
          <xdr:row>18</xdr:row>
          <xdr:rowOff>137160</xdr:rowOff>
        </xdr:to>
        <xdr:sp macro="" textlink="">
          <xdr:nvSpPr>
            <xdr:cNvPr id="9218" name="Object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5</xdr:col>
          <xdr:colOff>304800</xdr:colOff>
          <xdr:row>4</xdr:row>
          <xdr:rowOff>137160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5</xdr:row>
          <xdr:rowOff>137160</xdr:rowOff>
        </xdr:to>
        <xdr:sp macro="" textlink="">
          <xdr:nvSpPr>
            <xdr:cNvPr id="12289" name="Object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5</xdr:col>
          <xdr:colOff>304800</xdr:colOff>
          <xdr:row>5</xdr:row>
          <xdr:rowOff>137160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6" Type="http://schemas.openxmlformats.org/officeDocument/2006/relationships/image" Target="../media/image2.emf"/><Relationship Id="rId5" Type="http://schemas.openxmlformats.org/officeDocument/2006/relationships/oleObject" Target="../embeddings/oleObject2.bin"/><Relationship Id="rId4" Type="http://schemas.openxmlformats.org/officeDocument/2006/relationships/image" Target="../media/image1.emf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.bin"/><Relationship Id="rId3" Type="http://schemas.openxmlformats.org/officeDocument/2006/relationships/vmlDrawing" Target="../drawings/vmlDrawing3.vml"/><Relationship Id="rId7" Type="http://schemas.openxmlformats.org/officeDocument/2006/relationships/image" Target="../media/image5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5.bin"/><Relationship Id="rId11" Type="http://schemas.openxmlformats.org/officeDocument/2006/relationships/image" Target="../media/image7.emf"/><Relationship Id="rId5" Type="http://schemas.openxmlformats.org/officeDocument/2006/relationships/image" Target="../media/image4.emf"/><Relationship Id="rId10" Type="http://schemas.openxmlformats.org/officeDocument/2006/relationships/oleObject" Target="../embeddings/oleObject7.bin"/><Relationship Id="rId4" Type="http://schemas.openxmlformats.org/officeDocument/2006/relationships/oleObject" Target="../embeddings/oleObject4.bin"/><Relationship Id="rId9" Type="http://schemas.openxmlformats.org/officeDocument/2006/relationships/image" Target="../media/image6.emf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8.bin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6" Type="http://schemas.openxmlformats.org/officeDocument/2006/relationships/image" Target="../media/image9.emf"/><Relationship Id="rId5" Type="http://schemas.openxmlformats.org/officeDocument/2006/relationships/oleObject" Target="../embeddings/oleObject9.bin"/><Relationship Id="rId4" Type="http://schemas.openxmlformats.org/officeDocument/2006/relationships/image" Target="../media/image8.emf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0.bin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4" Type="http://schemas.openxmlformats.org/officeDocument/2006/relationships/image" Target="../media/image10.emf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1.bin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Relationship Id="rId4" Type="http://schemas.openxmlformats.org/officeDocument/2006/relationships/image" Target="../media/image11.emf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2.bin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Relationship Id="rId4" Type="http://schemas.openxmlformats.org/officeDocument/2006/relationships/image" Target="../media/image12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E13"/>
  <sheetViews>
    <sheetView tabSelected="1" workbookViewId="0">
      <selection activeCell="D12" sqref="D12"/>
    </sheetView>
  </sheetViews>
  <sheetFormatPr defaultRowHeight="14.4" x14ac:dyDescent="0.3"/>
  <cols>
    <col min="1" max="1" width="1.5546875" bestFit="1" customWidth="1"/>
    <col min="2" max="2" width="15.33203125" bestFit="1" customWidth="1"/>
    <col min="3" max="3" width="19.109375" customWidth="1"/>
    <col min="4" max="4" width="11" customWidth="1"/>
    <col min="5" max="5" width="1.5546875" bestFit="1" customWidth="1"/>
  </cols>
  <sheetData>
    <row r="2" spans="1:5" x14ac:dyDescent="0.3">
      <c r="B2" s="19" t="s">
        <v>52</v>
      </c>
      <c r="C2" s="20" t="s">
        <v>53</v>
      </c>
      <c r="D2" s="21" t="s">
        <v>55</v>
      </c>
    </row>
    <row r="3" spans="1:5" x14ac:dyDescent="0.3">
      <c r="A3" t="s">
        <v>2</v>
      </c>
      <c r="B3" t="s">
        <v>51</v>
      </c>
      <c r="C3" t="s">
        <v>54</v>
      </c>
      <c r="D3" s="22">
        <f>+'June 11 Plane Tickets'!C18</f>
        <v>5249.38</v>
      </c>
      <c r="E3" t="s">
        <v>2</v>
      </c>
    </row>
    <row r="4" spans="1:5" x14ac:dyDescent="0.3">
      <c r="B4" s="4" t="s">
        <v>3</v>
      </c>
      <c r="C4" t="s">
        <v>56</v>
      </c>
      <c r="D4" s="22">
        <f>+'June 11 Bergen AirBnB'!D13</f>
        <v>814.56000000000006</v>
      </c>
    </row>
    <row r="5" spans="1:5" x14ac:dyDescent="0.3">
      <c r="B5" s="23" t="s">
        <v>57</v>
      </c>
      <c r="C5" s="5" t="s">
        <v>58</v>
      </c>
      <c r="D5" s="22">
        <f>+'June 14 Flam Fjord'!C48</f>
        <v>898.24355971896955</v>
      </c>
    </row>
    <row r="6" spans="1:5" x14ac:dyDescent="0.3">
      <c r="B6" t="s">
        <v>60</v>
      </c>
      <c r="C6" t="s">
        <v>61</v>
      </c>
      <c r="D6" s="22">
        <f>+'June 16 travel'!C23</f>
        <v>706.18229508196725</v>
      </c>
    </row>
    <row r="7" spans="1:5" x14ac:dyDescent="0.3">
      <c r="B7" t="s">
        <v>63</v>
      </c>
      <c r="C7" t="s">
        <v>64</v>
      </c>
      <c r="D7" s="22">
        <f>+'June 16 Hotel'!C8</f>
        <v>845.28710725893825</v>
      </c>
    </row>
    <row r="8" spans="1:5" x14ac:dyDescent="0.3">
      <c r="B8" t="s">
        <v>66</v>
      </c>
      <c r="C8" t="s">
        <v>65</v>
      </c>
      <c r="D8" s="22">
        <f>+'June 18 Kil'!C9</f>
        <v>1151.9998000000001</v>
      </c>
    </row>
    <row r="9" spans="1:5" x14ac:dyDescent="0.3">
      <c r="B9" t="s">
        <v>40</v>
      </c>
      <c r="C9" t="s">
        <v>67</v>
      </c>
      <c r="D9" s="22">
        <f>+'June 23 Oslo'!C7</f>
        <v>1006.0878220140517</v>
      </c>
    </row>
    <row r="10" spans="1:5" x14ac:dyDescent="0.3">
      <c r="B10" t="s">
        <v>79</v>
      </c>
      <c r="D10" s="22">
        <v>912</v>
      </c>
    </row>
    <row r="11" spans="1:5" x14ac:dyDescent="0.3">
      <c r="B11" t="s">
        <v>68</v>
      </c>
      <c r="D11" s="22"/>
    </row>
    <row r="12" spans="1:5" ht="15" thickBot="1" x14ac:dyDescent="0.35">
      <c r="B12" s="30" t="s">
        <v>69</v>
      </c>
      <c r="C12" s="30"/>
      <c r="D12" s="29">
        <f>SUM(D3:D11)</f>
        <v>11583.740584073927</v>
      </c>
    </row>
    <row r="13" spans="1:5" ht="15" thickTop="1" x14ac:dyDescent="0.3"/>
  </sheetData>
  <mergeCells count="1">
    <mergeCell ref="B12:C1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C20"/>
  <sheetViews>
    <sheetView topLeftCell="A4" workbookViewId="0">
      <selection activeCell="E16" sqref="E16"/>
    </sheetView>
  </sheetViews>
  <sheetFormatPr defaultRowHeight="14.4" x14ac:dyDescent="0.3"/>
  <cols>
    <col min="2" max="2" width="10.88671875" bestFit="1" customWidth="1"/>
    <col min="3" max="3" width="10.109375" bestFit="1" customWidth="1"/>
  </cols>
  <sheetData>
    <row r="3" spans="2:3" x14ac:dyDescent="0.3">
      <c r="B3" t="s">
        <v>42</v>
      </c>
    </row>
    <row r="4" spans="2:3" x14ac:dyDescent="0.3">
      <c r="B4" t="s">
        <v>43</v>
      </c>
      <c r="C4" s="17">
        <v>1162.23</v>
      </c>
    </row>
    <row r="5" spans="2:3" x14ac:dyDescent="0.3">
      <c r="B5" t="s">
        <v>44</v>
      </c>
      <c r="C5" s="18">
        <v>1162.23</v>
      </c>
    </row>
    <row r="6" spans="2:3" x14ac:dyDescent="0.3">
      <c r="B6" s="1" t="s">
        <v>1</v>
      </c>
      <c r="C6" s="27">
        <f>SUM(C3:C5)</f>
        <v>2324.46</v>
      </c>
    </row>
    <row r="9" spans="2:3" x14ac:dyDescent="0.3">
      <c r="B9" t="s">
        <v>45</v>
      </c>
    </row>
    <row r="10" spans="2:3" x14ac:dyDescent="0.3">
      <c r="B10" t="s">
        <v>46</v>
      </c>
      <c r="C10" s="17">
        <v>731.23</v>
      </c>
    </row>
    <row r="11" spans="2:3" x14ac:dyDescent="0.3">
      <c r="B11" t="s">
        <v>47</v>
      </c>
      <c r="C11" s="17">
        <f>+C10</f>
        <v>731.23</v>
      </c>
    </row>
    <row r="12" spans="2:3" x14ac:dyDescent="0.3">
      <c r="B12" t="s">
        <v>48</v>
      </c>
      <c r="C12" s="17">
        <f>+C11</f>
        <v>731.23</v>
      </c>
    </row>
    <row r="13" spans="2:3" x14ac:dyDescent="0.3">
      <c r="B13" t="s">
        <v>78</v>
      </c>
      <c r="C13" s="17">
        <f>+C12</f>
        <v>731.23</v>
      </c>
    </row>
    <row r="14" spans="2:3" x14ac:dyDescent="0.3">
      <c r="B14" t="s">
        <v>49</v>
      </c>
      <c r="C14" s="18">
        <f>+C12</f>
        <v>731.23</v>
      </c>
    </row>
    <row r="15" spans="2:3" x14ac:dyDescent="0.3">
      <c r="B15" s="1" t="s">
        <v>1</v>
      </c>
      <c r="C15" s="27">
        <f>SUM(C11:C14)</f>
        <v>2924.92</v>
      </c>
    </row>
    <row r="18" spans="2:3" x14ac:dyDescent="0.3">
      <c r="B18" s="25" t="s">
        <v>1</v>
      </c>
      <c r="C18" s="27">
        <f>+C15+C6</f>
        <v>5249.38</v>
      </c>
    </row>
    <row r="19" spans="2:3" x14ac:dyDescent="0.3">
      <c r="B19" t="s">
        <v>0</v>
      </c>
      <c r="C19" s="6">
        <v>7</v>
      </c>
    </row>
    <row r="20" spans="2:3" x14ac:dyDescent="0.3">
      <c r="B20" t="s">
        <v>50</v>
      </c>
      <c r="C20" s="7">
        <f>+C18/C19</f>
        <v>749.91142857142859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Acrobat Document" dvAspect="DVASPECT_ICON" shapeId="3073" r:id="rId3">
          <objectPr defaultSize="0" r:id="rId4">
            <anchor moveWithCells="1">
              <from>
                <xdr:col>4</xdr:col>
                <xdr:colOff>0</xdr:colOff>
                <xdr:row>9</xdr:row>
                <xdr:rowOff>0</xdr:rowOff>
              </from>
              <to>
                <xdr:col>5</xdr:col>
                <xdr:colOff>304800</xdr:colOff>
                <xdr:row>12</xdr:row>
                <xdr:rowOff>137160</xdr:rowOff>
              </to>
            </anchor>
          </objectPr>
        </oleObject>
      </mc:Choice>
      <mc:Fallback>
        <oleObject progId="Acrobat Document" dvAspect="DVASPECT_ICON" shapeId="3073" r:id="rId3"/>
      </mc:Fallback>
    </mc:AlternateContent>
    <mc:AlternateContent xmlns:mc="http://schemas.openxmlformats.org/markup-compatibility/2006">
      <mc:Choice Requires="x14">
        <oleObject progId="Acrobat Document" dvAspect="DVASPECT_ICON" shapeId="3074" r:id="rId5">
          <objectPr defaultSize="0" r:id="rId6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5</xdr:row>
                <xdr:rowOff>137160</xdr:rowOff>
              </to>
            </anchor>
          </objectPr>
        </oleObject>
      </mc:Choice>
      <mc:Fallback>
        <oleObject progId="Acrobat Document" dvAspect="DVASPECT_ICON" shapeId="3074" r:id="rId5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3"/>
  <sheetViews>
    <sheetView workbookViewId="0">
      <selection activeCell="C15" sqref="C15"/>
    </sheetView>
  </sheetViews>
  <sheetFormatPr defaultRowHeight="14.4" x14ac:dyDescent="0.3"/>
  <cols>
    <col min="1" max="1" width="1.5546875" bestFit="1" customWidth="1"/>
    <col min="3" max="3" width="12.21875" bestFit="1" customWidth="1"/>
    <col min="4" max="4" width="11.5546875" customWidth="1"/>
  </cols>
  <sheetData>
    <row r="1" spans="1:4" x14ac:dyDescent="0.3">
      <c r="A1" s="10"/>
      <c r="B1" s="10"/>
      <c r="C1" s="10"/>
    </row>
    <row r="2" spans="1:4" x14ac:dyDescent="0.3">
      <c r="A2" s="10" t="s">
        <v>2</v>
      </c>
      <c r="B2" s="10"/>
      <c r="C2" s="10"/>
    </row>
    <row r="3" spans="1:4" x14ac:dyDescent="0.3">
      <c r="A3" s="10"/>
      <c r="B3" s="10"/>
      <c r="C3" s="10"/>
    </row>
    <row r="4" spans="1:4" x14ac:dyDescent="0.3">
      <c r="A4" s="10"/>
      <c r="B4" s="10"/>
      <c r="C4" s="10"/>
    </row>
    <row r="5" spans="1:4" x14ac:dyDescent="0.3">
      <c r="A5" s="10"/>
      <c r="B5" s="10"/>
      <c r="C5" s="10"/>
    </row>
    <row r="6" spans="1:4" x14ac:dyDescent="0.3">
      <c r="A6" s="10"/>
      <c r="B6" s="10"/>
      <c r="C6" s="10"/>
    </row>
    <row r="7" spans="1:4" x14ac:dyDescent="0.3">
      <c r="C7" s="24" t="s">
        <v>75</v>
      </c>
      <c r="D7" t="s">
        <v>74</v>
      </c>
    </row>
    <row r="8" spans="1:4" x14ac:dyDescent="0.3">
      <c r="C8" t="s">
        <v>70</v>
      </c>
      <c r="D8" s="17">
        <v>138.24</v>
      </c>
    </row>
    <row r="9" spans="1:4" x14ac:dyDescent="0.3">
      <c r="C9" t="s">
        <v>71</v>
      </c>
      <c r="D9" s="6">
        <v>5</v>
      </c>
    </row>
    <row r="10" spans="1:4" x14ac:dyDescent="0.3">
      <c r="D10" s="7">
        <f>+D9*D8</f>
        <v>691.2</v>
      </c>
    </row>
    <row r="11" spans="1:4" x14ac:dyDescent="0.3">
      <c r="C11" t="s">
        <v>72</v>
      </c>
      <c r="D11" s="17">
        <v>46.08</v>
      </c>
    </row>
    <row r="12" spans="1:4" x14ac:dyDescent="0.3">
      <c r="C12" t="s">
        <v>73</v>
      </c>
      <c r="D12" s="18">
        <v>77.28</v>
      </c>
    </row>
    <row r="13" spans="1:4" x14ac:dyDescent="0.3">
      <c r="C13" s="25" t="s">
        <v>1</v>
      </c>
      <c r="D13" s="26">
        <f>+D12+D11+D10</f>
        <v>814.56000000000006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2049" r:id="rId4">
          <objectPr defaultSize="0" r:id="rId5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304800</xdr:colOff>
                <xdr:row>4</xdr:row>
                <xdr:rowOff>137160</xdr:rowOff>
              </to>
            </anchor>
          </objectPr>
        </oleObject>
      </mc:Choice>
      <mc:Fallback>
        <oleObject progId="Acrobat Document" dvAspect="DVASPECT_ICON" shapeId="2049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C48"/>
  <sheetViews>
    <sheetView topLeftCell="A40" workbookViewId="0">
      <selection activeCell="C51" sqref="C51"/>
    </sheetView>
  </sheetViews>
  <sheetFormatPr defaultRowHeight="14.4" x14ac:dyDescent="0.3"/>
  <cols>
    <col min="1" max="1" width="1.5546875" bestFit="1" customWidth="1"/>
    <col min="2" max="2" width="16.44140625" bestFit="1" customWidth="1"/>
    <col min="3" max="3" width="9.77734375" bestFit="1" customWidth="1"/>
  </cols>
  <sheetData>
    <row r="2" spans="1:3" x14ac:dyDescent="0.3">
      <c r="A2" t="s">
        <v>2</v>
      </c>
      <c r="B2" t="s">
        <v>5</v>
      </c>
      <c r="C2" s="3" t="s">
        <v>21</v>
      </c>
    </row>
    <row r="3" spans="1:3" x14ac:dyDescent="0.3">
      <c r="B3" s="8" t="s">
        <v>4</v>
      </c>
    </row>
    <row r="4" spans="1:3" x14ac:dyDescent="0.3">
      <c r="B4" t="s">
        <v>9</v>
      </c>
    </row>
    <row r="5" spans="1:3" x14ac:dyDescent="0.3">
      <c r="B5" s="1" t="s">
        <v>6</v>
      </c>
      <c r="C5" s="5">
        <v>981</v>
      </c>
    </row>
    <row r="6" spans="1:3" x14ac:dyDescent="0.3">
      <c r="B6" s="1" t="s">
        <v>8</v>
      </c>
      <c r="C6" s="5">
        <v>164</v>
      </c>
    </row>
    <row r="7" spans="1:3" x14ac:dyDescent="0.3">
      <c r="B7" s="1" t="s">
        <v>7</v>
      </c>
      <c r="C7" s="9">
        <v>656</v>
      </c>
    </row>
    <row r="8" spans="1:3" x14ac:dyDescent="0.3">
      <c r="B8" s="1" t="s">
        <v>12</v>
      </c>
      <c r="C8" s="7">
        <f>SUM(C5:C7)</f>
        <v>1801</v>
      </c>
    </row>
    <row r="9" spans="1:3" x14ac:dyDescent="0.3">
      <c r="B9" s="1" t="s">
        <v>10</v>
      </c>
      <c r="C9" s="11">
        <v>8.5399999999999991</v>
      </c>
    </row>
    <row r="10" spans="1:3" x14ac:dyDescent="0.3">
      <c r="B10" s="1" t="s">
        <v>11</v>
      </c>
      <c r="C10" s="27">
        <f>+C8/C9</f>
        <v>210.88992974238877</v>
      </c>
    </row>
    <row r="13" spans="1:3" x14ac:dyDescent="0.3">
      <c r="B13" t="s">
        <v>5</v>
      </c>
      <c r="C13" s="3" t="s">
        <v>19</v>
      </c>
    </row>
    <row r="14" spans="1:3" x14ac:dyDescent="0.3">
      <c r="B14" s="8" t="s">
        <v>24</v>
      </c>
    </row>
    <row r="15" spans="1:3" x14ac:dyDescent="0.3">
      <c r="B15" t="s">
        <v>18</v>
      </c>
    </row>
    <row r="16" spans="1:3" x14ac:dyDescent="0.3">
      <c r="B16" s="1" t="s">
        <v>6</v>
      </c>
      <c r="C16" s="5">
        <v>1230</v>
      </c>
    </row>
    <row r="17" spans="2:3" x14ac:dyDescent="0.3">
      <c r="B17" s="1" t="s">
        <v>8</v>
      </c>
      <c r="C17" s="5">
        <v>410</v>
      </c>
    </row>
    <row r="18" spans="2:3" x14ac:dyDescent="0.3">
      <c r="B18" s="1" t="s">
        <v>7</v>
      </c>
      <c r="C18" s="9">
        <v>820</v>
      </c>
    </row>
    <row r="19" spans="2:3" x14ac:dyDescent="0.3">
      <c r="B19" s="1" t="s">
        <v>12</v>
      </c>
      <c r="C19" s="7">
        <f>SUM(C16:C18)</f>
        <v>2460</v>
      </c>
    </row>
    <row r="20" spans="2:3" x14ac:dyDescent="0.3">
      <c r="B20" s="1" t="s">
        <v>10</v>
      </c>
      <c r="C20" s="11">
        <v>8.5399999999999991</v>
      </c>
    </row>
    <row r="21" spans="2:3" x14ac:dyDescent="0.3">
      <c r="B21" s="1" t="s">
        <v>11</v>
      </c>
      <c r="C21" s="27">
        <f>+C19/C20</f>
        <v>288.05620608899301</v>
      </c>
    </row>
    <row r="26" spans="2:3" x14ac:dyDescent="0.3">
      <c r="B26" t="s">
        <v>13</v>
      </c>
      <c r="C26" s="3" t="s">
        <v>20</v>
      </c>
    </row>
    <row r="27" spans="2:3" x14ac:dyDescent="0.3">
      <c r="B27" t="s">
        <v>14</v>
      </c>
    </row>
    <row r="28" spans="2:3" x14ac:dyDescent="0.3">
      <c r="B28" s="8" t="s">
        <v>25</v>
      </c>
    </row>
    <row r="29" spans="2:3" x14ac:dyDescent="0.3">
      <c r="B29" t="s">
        <v>15</v>
      </c>
    </row>
    <row r="30" spans="2:3" x14ac:dyDescent="0.3">
      <c r="B30" s="1" t="s">
        <v>16</v>
      </c>
      <c r="C30" s="5">
        <v>1770</v>
      </c>
    </row>
    <row r="31" spans="2:3" x14ac:dyDescent="0.3">
      <c r="B31" s="1" t="s">
        <v>17</v>
      </c>
      <c r="C31" s="16">
        <v>400</v>
      </c>
    </row>
    <row r="32" spans="2:3" x14ac:dyDescent="0.3">
      <c r="B32" s="1" t="s">
        <v>12</v>
      </c>
      <c r="C32" s="7">
        <f>SUM(C29:C31)</f>
        <v>2170</v>
      </c>
    </row>
    <row r="33" spans="2:3" x14ac:dyDescent="0.3">
      <c r="B33" s="1" t="s">
        <v>10</v>
      </c>
      <c r="C33" s="11">
        <v>8.5399999999999991</v>
      </c>
    </row>
    <row r="34" spans="2:3" x14ac:dyDescent="0.3">
      <c r="B34" s="1" t="s">
        <v>11</v>
      </c>
      <c r="C34" s="27">
        <f>+C32/C33</f>
        <v>254.09836065573774</v>
      </c>
    </row>
    <row r="37" spans="2:3" x14ac:dyDescent="0.3">
      <c r="B37" t="s">
        <v>5</v>
      </c>
      <c r="C37" s="3" t="s">
        <v>22</v>
      </c>
    </row>
    <row r="38" spans="2:3" x14ac:dyDescent="0.3">
      <c r="B38" s="8">
        <v>292396179</v>
      </c>
    </row>
    <row r="39" spans="2:3" x14ac:dyDescent="0.3">
      <c r="B39" t="s">
        <v>23</v>
      </c>
    </row>
    <row r="40" spans="2:3" x14ac:dyDescent="0.3">
      <c r="B40" s="1" t="s">
        <v>6</v>
      </c>
      <c r="C40" s="5">
        <v>675</v>
      </c>
    </row>
    <row r="41" spans="2:3" x14ac:dyDescent="0.3">
      <c r="B41" s="1" t="s">
        <v>8</v>
      </c>
      <c r="C41" s="5">
        <v>113</v>
      </c>
    </row>
    <row r="42" spans="2:3" x14ac:dyDescent="0.3">
      <c r="B42" s="1" t="s">
        <v>7</v>
      </c>
      <c r="C42" s="9">
        <v>452</v>
      </c>
    </row>
    <row r="43" spans="2:3" x14ac:dyDescent="0.3">
      <c r="B43" s="1" t="s">
        <v>12</v>
      </c>
      <c r="C43" s="7">
        <f>SUM(C40:C42)</f>
        <v>1240</v>
      </c>
    </row>
    <row r="44" spans="2:3" x14ac:dyDescent="0.3">
      <c r="B44" s="1" t="s">
        <v>10</v>
      </c>
      <c r="C44" s="11">
        <v>8.5399999999999991</v>
      </c>
    </row>
    <row r="45" spans="2:3" x14ac:dyDescent="0.3">
      <c r="B45" s="1" t="s">
        <v>11</v>
      </c>
      <c r="C45" s="27">
        <f>+C43/C44</f>
        <v>145.19906323185012</v>
      </c>
    </row>
    <row r="48" spans="2:3" x14ac:dyDescent="0.3">
      <c r="B48" s="25" t="s">
        <v>59</v>
      </c>
      <c r="C48" s="27">
        <f>+C45+C34+C21+C10</f>
        <v>898.24355971896955</v>
      </c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4097" r:id="rId4">
          <objectPr defaultSize="0" r:id="rId5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5</xdr:col>
                <xdr:colOff>304800</xdr:colOff>
                <xdr:row>6</xdr:row>
                <xdr:rowOff>137160</xdr:rowOff>
              </to>
            </anchor>
          </objectPr>
        </oleObject>
      </mc:Choice>
      <mc:Fallback>
        <oleObject progId="Acrobat Document" dvAspect="DVASPECT_ICON" shapeId="4097" r:id="rId4"/>
      </mc:Fallback>
    </mc:AlternateContent>
    <mc:AlternateContent xmlns:mc="http://schemas.openxmlformats.org/markup-compatibility/2006">
      <mc:Choice Requires="x14">
        <oleObject progId="Acrobat Document" dvAspect="DVASPECT_ICON" shapeId="4098" r:id="rId6">
          <objectPr defaultSize="0" r:id="rId7">
            <anchor moveWithCells="1">
              <from>
                <xdr:col>4</xdr:col>
                <xdr:colOff>0</xdr:colOff>
                <xdr:row>12</xdr:row>
                <xdr:rowOff>0</xdr:rowOff>
              </from>
              <to>
                <xdr:col>5</xdr:col>
                <xdr:colOff>304800</xdr:colOff>
                <xdr:row>15</xdr:row>
                <xdr:rowOff>137160</xdr:rowOff>
              </to>
            </anchor>
          </objectPr>
        </oleObject>
      </mc:Choice>
      <mc:Fallback>
        <oleObject progId="Acrobat Document" dvAspect="DVASPECT_ICON" shapeId="4098" r:id="rId6"/>
      </mc:Fallback>
    </mc:AlternateContent>
    <mc:AlternateContent xmlns:mc="http://schemas.openxmlformats.org/markup-compatibility/2006">
      <mc:Choice Requires="x14">
        <oleObject progId="Acrobat Document" dvAspect="DVASPECT_ICON" shapeId="4099" r:id="rId8">
          <objectPr defaultSize="0" r:id="rId9">
            <anchor moveWithCells="1">
              <from>
                <xdr:col>4</xdr:col>
                <xdr:colOff>0</xdr:colOff>
                <xdr:row>25</xdr:row>
                <xdr:rowOff>0</xdr:rowOff>
              </from>
              <to>
                <xdr:col>5</xdr:col>
                <xdr:colOff>304800</xdr:colOff>
                <xdr:row>28</xdr:row>
                <xdr:rowOff>137160</xdr:rowOff>
              </to>
            </anchor>
          </objectPr>
        </oleObject>
      </mc:Choice>
      <mc:Fallback>
        <oleObject progId="Acrobat Document" dvAspect="DVASPECT_ICON" shapeId="4099" r:id="rId8"/>
      </mc:Fallback>
    </mc:AlternateContent>
    <mc:AlternateContent xmlns:mc="http://schemas.openxmlformats.org/markup-compatibility/2006">
      <mc:Choice Requires="x14">
        <oleObject progId="Acrobat Document" dvAspect="DVASPECT_ICON" shapeId="4100" r:id="rId10">
          <objectPr defaultSize="0" r:id="rId11">
            <anchor moveWithCells="1">
              <from>
                <xdr:col>4</xdr:col>
                <xdr:colOff>0</xdr:colOff>
                <xdr:row>36</xdr:row>
                <xdr:rowOff>0</xdr:rowOff>
              </from>
              <to>
                <xdr:col>5</xdr:col>
                <xdr:colOff>304800</xdr:colOff>
                <xdr:row>39</xdr:row>
                <xdr:rowOff>137160</xdr:rowOff>
              </to>
            </anchor>
          </objectPr>
        </oleObject>
      </mc:Choice>
      <mc:Fallback>
        <oleObject progId="Acrobat Document" dvAspect="DVASPECT_ICON" shapeId="4100" r:id="rId10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C23"/>
  <sheetViews>
    <sheetView topLeftCell="A13" workbookViewId="0">
      <selection activeCell="E21" sqref="E21"/>
    </sheetView>
  </sheetViews>
  <sheetFormatPr defaultRowHeight="14.4" x14ac:dyDescent="0.3"/>
  <cols>
    <col min="1" max="1" width="1.5546875" bestFit="1" customWidth="1"/>
    <col min="2" max="2" width="12.44140625" bestFit="1" customWidth="1"/>
    <col min="3" max="3" width="9.77734375" bestFit="1" customWidth="1"/>
  </cols>
  <sheetData>
    <row r="2" spans="1:3" x14ac:dyDescent="0.3">
      <c r="A2" t="s">
        <v>2</v>
      </c>
      <c r="B2" t="s">
        <v>5</v>
      </c>
      <c r="C2" s="3" t="s">
        <v>27</v>
      </c>
    </row>
    <row r="3" spans="1:3" x14ac:dyDescent="0.3">
      <c r="B3" s="8">
        <v>292799996</v>
      </c>
    </row>
    <row r="4" spans="1:3" x14ac:dyDescent="0.3">
      <c r="B4" t="s">
        <v>26</v>
      </c>
    </row>
    <row r="5" spans="1:3" x14ac:dyDescent="0.3">
      <c r="B5" s="1" t="s">
        <v>6</v>
      </c>
      <c r="C5" s="5">
        <v>800</v>
      </c>
    </row>
    <row r="6" spans="1:3" x14ac:dyDescent="0.3">
      <c r="B6" s="1" t="s">
        <v>8</v>
      </c>
      <c r="C6" s="5">
        <v>1467</v>
      </c>
    </row>
    <row r="7" spans="1:3" x14ac:dyDescent="0.3">
      <c r="B7" s="1" t="s">
        <v>7</v>
      </c>
      <c r="C7" s="5">
        <v>2008</v>
      </c>
    </row>
    <row r="8" spans="1:3" x14ac:dyDescent="0.3">
      <c r="B8" s="1" t="s">
        <v>28</v>
      </c>
      <c r="C8" s="9">
        <v>800</v>
      </c>
    </row>
    <row r="9" spans="1:3" x14ac:dyDescent="0.3">
      <c r="B9" s="1" t="s">
        <v>12</v>
      </c>
      <c r="C9" s="7">
        <f>SUM(C5:C8)</f>
        <v>5075</v>
      </c>
    </row>
    <row r="10" spans="1:3" x14ac:dyDescent="0.3">
      <c r="B10" s="1" t="s">
        <v>10</v>
      </c>
      <c r="C10" s="11">
        <v>8.5399999999999991</v>
      </c>
    </row>
    <row r="11" spans="1:3" x14ac:dyDescent="0.3">
      <c r="B11" s="1" t="s">
        <v>11</v>
      </c>
      <c r="C11" s="27">
        <f>+C9/C10</f>
        <v>594.2622950819673</v>
      </c>
    </row>
    <row r="16" spans="1:3" x14ac:dyDescent="0.3">
      <c r="B16" t="s">
        <v>29</v>
      </c>
      <c r="C16" s="12" t="s">
        <v>30</v>
      </c>
    </row>
    <row r="17" spans="2:3" x14ac:dyDescent="0.3">
      <c r="B17" s="8">
        <v>1031300460</v>
      </c>
    </row>
    <row r="18" spans="2:3" x14ac:dyDescent="0.3">
      <c r="B18" s="1" t="s">
        <v>31</v>
      </c>
      <c r="C18" s="5">
        <v>13.99</v>
      </c>
    </row>
    <row r="19" spans="2:3" x14ac:dyDescent="0.3">
      <c r="B19" s="1" t="s">
        <v>32</v>
      </c>
      <c r="C19" s="6">
        <v>8</v>
      </c>
    </row>
    <row r="20" spans="2:3" x14ac:dyDescent="0.3">
      <c r="C20" s="27">
        <f>+C19*C18</f>
        <v>111.92</v>
      </c>
    </row>
    <row r="23" spans="2:3" x14ac:dyDescent="0.3">
      <c r="B23" s="25" t="s">
        <v>62</v>
      </c>
      <c r="C23" s="27">
        <f>+C20+C11</f>
        <v>706.18229508196725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Acrobat Document" dvAspect="DVASPECT_ICON" shapeId="9217" r:id="rId3">
          <objectPr defaultSize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5</xdr:row>
                <xdr:rowOff>137160</xdr:rowOff>
              </to>
            </anchor>
          </objectPr>
        </oleObject>
      </mc:Choice>
      <mc:Fallback>
        <oleObject progId="Acrobat Document" dvAspect="DVASPECT_ICON" shapeId="9217" r:id="rId3"/>
      </mc:Fallback>
    </mc:AlternateContent>
    <mc:AlternateContent xmlns:mc="http://schemas.openxmlformats.org/markup-compatibility/2006">
      <mc:Choice Requires="x14">
        <oleObject progId="Acrobat Document" dvAspect="DVASPECT_ICON" shapeId="9218" r:id="rId5">
          <objectPr defaultSize="0" r:id="rId6">
            <anchor moveWithCells="1">
              <from>
                <xdr:col>4</xdr:col>
                <xdr:colOff>0</xdr:colOff>
                <xdr:row>15</xdr:row>
                <xdr:rowOff>0</xdr:rowOff>
              </from>
              <to>
                <xdr:col>5</xdr:col>
                <xdr:colOff>304800</xdr:colOff>
                <xdr:row>18</xdr:row>
                <xdr:rowOff>137160</xdr:rowOff>
              </to>
            </anchor>
          </objectPr>
        </oleObject>
      </mc:Choice>
      <mc:Fallback>
        <oleObject progId="Acrobat Document" dvAspect="DVASPECT_ICON" shapeId="9218" r:id="rId5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C8"/>
  <sheetViews>
    <sheetView workbookViewId="0">
      <selection activeCell="C10" sqref="C10"/>
    </sheetView>
  </sheetViews>
  <sheetFormatPr defaultRowHeight="14.4" x14ac:dyDescent="0.3"/>
  <cols>
    <col min="1" max="1" width="1.5546875" bestFit="1" customWidth="1"/>
    <col min="2" max="2" width="12.44140625" bestFit="1" customWidth="1"/>
    <col min="3" max="3" width="10.109375" bestFit="1" customWidth="1"/>
  </cols>
  <sheetData>
    <row r="2" spans="1:3" x14ac:dyDescent="0.3">
      <c r="A2" t="s">
        <v>2</v>
      </c>
      <c r="B2" t="s">
        <v>33</v>
      </c>
      <c r="C2" s="12">
        <v>0.625</v>
      </c>
    </row>
    <row r="3" spans="1:3" x14ac:dyDescent="0.3">
      <c r="B3">
        <v>25337819</v>
      </c>
    </row>
    <row r="4" spans="1:3" x14ac:dyDescent="0.3">
      <c r="B4" t="s">
        <v>34</v>
      </c>
      <c r="C4" s="13">
        <f>+C6-C3</f>
        <v>7802</v>
      </c>
    </row>
    <row r="5" spans="1:3" x14ac:dyDescent="0.3">
      <c r="B5" t="s">
        <v>35</v>
      </c>
      <c r="C5" s="14">
        <f>+C6/2</f>
        <v>3901</v>
      </c>
    </row>
    <row r="6" spans="1:3" x14ac:dyDescent="0.3">
      <c r="B6" s="1" t="s">
        <v>37</v>
      </c>
      <c r="C6" s="13">
        <v>7802</v>
      </c>
    </row>
    <row r="7" spans="1:3" x14ac:dyDescent="0.3">
      <c r="B7" s="1" t="s">
        <v>10</v>
      </c>
      <c r="C7" s="6">
        <v>9.23</v>
      </c>
    </row>
    <row r="8" spans="1:3" x14ac:dyDescent="0.3">
      <c r="B8" s="28" t="s">
        <v>36</v>
      </c>
      <c r="C8" s="27">
        <f>+C6/C7</f>
        <v>845.28710725893825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Acrobat Document" dvAspect="DVASPECT_ICON" shapeId="6145" r:id="rId3">
          <objectPr defaultSize="0" r:id="rId4">
            <anchor moveWithCells="1">
              <from>
                <xdr:col>4</xdr:col>
                <xdr:colOff>0</xdr:colOff>
                <xdr:row>1</xdr:row>
                <xdr:rowOff>0</xdr:rowOff>
              </from>
              <to>
                <xdr:col>5</xdr:col>
                <xdr:colOff>304800</xdr:colOff>
                <xdr:row>4</xdr:row>
                <xdr:rowOff>137160</xdr:rowOff>
              </to>
            </anchor>
          </objectPr>
        </oleObject>
      </mc:Choice>
      <mc:Fallback>
        <oleObject progId="Acrobat Document" dvAspect="DVASPECT_ICON" shapeId="6145" r:id="rId3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D9"/>
  <sheetViews>
    <sheetView workbookViewId="0">
      <selection activeCell="B9" sqref="B9:C9"/>
    </sheetView>
  </sheetViews>
  <sheetFormatPr defaultRowHeight="14.4" x14ac:dyDescent="0.3"/>
  <cols>
    <col min="1" max="1" width="1.5546875" bestFit="1" customWidth="1"/>
    <col min="2" max="2" width="12.21875" bestFit="1" customWidth="1"/>
    <col min="3" max="3" width="10.44140625" bestFit="1" customWidth="1"/>
    <col min="4" max="4" width="1.5546875" bestFit="1" customWidth="1"/>
  </cols>
  <sheetData>
    <row r="3" spans="1:4" x14ac:dyDescent="0.3">
      <c r="A3" t="s">
        <v>2</v>
      </c>
      <c r="B3" s="24" t="s">
        <v>77</v>
      </c>
      <c r="C3" t="s">
        <v>76</v>
      </c>
      <c r="D3" t="s">
        <v>2</v>
      </c>
    </row>
    <row r="4" spans="1:4" x14ac:dyDescent="0.3">
      <c r="B4" t="s">
        <v>70</v>
      </c>
      <c r="C4" s="17">
        <v>164.57140000000001</v>
      </c>
    </row>
    <row r="5" spans="1:4" x14ac:dyDescent="0.3">
      <c r="B5" t="s">
        <v>71</v>
      </c>
      <c r="C5" s="6">
        <v>7</v>
      </c>
    </row>
    <row r="6" spans="1:4" x14ac:dyDescent="0.3">
      <c r="C6" s="7">
        <f>+C5*C4</f>
        <v>1151.9998000000001</v>
      </c>
    </row>
    <row r="7" spans="1:4" x14ac:dyDescent="0.3">
      <c r="B7" t="s">
        <v>72</v>
      </c>
      <c r="C7" s="17">
        <v>0</v>
      </c>
    </row>
    <row r="8" spans="1:4" x14ac:dyDescent="0.3">
      <c r="B8" t="s">
        <v>73</v>
      </c>
      <c r="C8" s="18">
        <v>0</v>
      </c>
    </row>
    <row r="9" spans="1:4" x14ac:dyDescent="0.3">
      <c r="B9" s="25" t="s">
        <v>1</v>
      </c>
      <c r="C9" s="26">
        <f>+C8+C7+C6</f>
        <v>1151.9998000000001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Acrobat Document" dvAspect="DVASPECT_ICON" shapeId="12289" r:id="rId3">
          <objectPr defaultSize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5</xdr:row>
                <xdr:rowOff>137160</xdr:rowOff>
              </to>
            </anchor>
          </objectPr>
        </oleObject>
      </mc:Choice>
      <mc:Fallback>
        <oleObject progId="Acrobat Document" dvAspect="DVASPECT_ICON" shapeId="12289" r:id="rId3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C7"/>
  <sheetViews>
    <sheetView workbookViewId="0">
      <selection activeCell="C10" sqref="C10"/>
    </sheetView>
  </sheetViews>
  <sheetFormatPr defaultRowHeight="14.4" x14ac:dyDescent="0.3"/>
  <cols>
    <col min="1" max="1" width="1.5546875" bestFit="1" customWidth="1"/>
    <col min="2" max="2" width="12.21875" bestFit="1" customWidth="1"/>
    <col min="3" max="3" width="10.44140625" bestFit="1" customWidth="1"/>
  </cols>
  <sheetData>
    <row r="2" spans="1:3" x14ac:dyDescent="0.3">
      <c r="A2" t="s">
        <v>2</v>
      </c>
      <c r="B2" t="s">
        <v>40</v>
      </c>
    </row>
    <row r="3" spans="1:3" x14ac:dyDescent="0.3">
      <c r="B3" s="8" t="s">
        <v>38</v>
      </c>
      <c r="C3" t="s">
        <v>41</v>
      </c>
    </row>
    <row r="4" spans="1:3" x14ac:dyDescent="0.3">
      <c r="B4" s="2" t="s">
        <v>39</v>
      </c>
    </row>
    <row r="5" spans="1:3" x14ac:dyDescent="0.3">
      <c r="B5" s="1" t="s">
        <v>12</v>
      </c>
      <c r="C5" s="15">
        <v>8591.99</v>
      </c>
    </row>
    <row r="6" spans="1:3" x14ac:dyDescent="0.3">
      <c r="B6" s="1" t="s">
        <v>10</v>
      </c>
      <c r="C6" s="11">
        <v>8.5399999999999991</v>
      </c>
    </row>
    <row r="7" spans="1:3" x14ac:dyDescent="0.3">
      <c r="B7" s="28" t="s">
        <v>11</v>
      </c>
      <c r="C7" s="27">
        <f>+C5/C6</f>
        <v>1006.0878220140517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Acrobat Document" dvAspect="DVASPECT_ICON" shapeId="7169" r:id="rId3">
          <objectPr defaultSize="0" r:id="rId4">
            <anchor moveWithCells="1">
              <from>
                <xdr:col>4</xdr:col>
                <xdr:colOff>0</xdr:colOff>
                <xdr:row>2</xdr:row>
                <xdr:rowOff>0</xdr:rowOff>
              </from>
              <to>
                <xdr:col>5</xdr:col>
                <xdr:colOff>304800</xdr:colOff>
                <xdr:row>5</xdr:row>
                <xdr:rowOff>137160</xdr:rowOff>
              </to>
            </anchor>
          </objectPr>
        </oleObject>
      </mc:Choice>
      <mc:Fallback>
        <oleObject progId="Acrobat Document" dvAspect="DVASPECT_ICON" shapeId="7169" r:id="rId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Summary</vt:lpstr>
      <vt:lpstr>June 11 Plane Tickets</vt:lpstr>
      <vt:lpstr>June 11 Bergen AirBnB</vt:lpstr>
      <vt:lpstr>June 14 Flam Fjord</vt:lpstr>
      <vt:lpstr>June 16 travel</vt:lpstr>
      <vt:lpstr>June 16 Hotel</vt:lpstr>
      <vt:lpstr>June 18 Kil</vt:lpstr>
      <vt:lpstr>June 23 Oslo</vt:lpstr>
    </vt:vector>
  </TitlesOfParts>
  <Company>Arch Coal, 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Blackford, M. Bret</dc:creator>
  <cp:lastModifiedBy>Blackford, M. Bret</cp:lastModifiedBy>
  <dcterms:created xsi:type="dcterms:W3CDTF">2019-03-25T16:06:04Z</dcterms:created>
  <dcterms:modified xsi:type="dcterms:W3CDTF">2019-03-29T14:42:19Z</dcterms:modified>
</cp:coreProperties>
</file>